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83.11\russke\Interná stránka RÚŠS v KE zdieľanie\ODBOR EKONOMIKY\Oznamovanie rozpisu normatívu 11 2025\"/>
    </mc:Choice>
  </mc:AlternateContent>
  <bookViews>
    <workbookView xWindow="0" yWindow="0" windowWidth="28800" windowHeight="12180"/>
  </bookViews>
  <sheets>
    <sheet name="Sobrance" sheetId="1" r:id="rId1"/>
  </sheets>
  <definedNames>
    <definedName name="_xlnm._FilterDatabase" localSheetId="0" hidden="1">Sobrance!$A$2:$M$29</definedName>
  </definedNames>
  <calcPr calcId="162913"/>
</workbook>
</file>

<file path=xl/calcChain.xml><?xml version="1.0" encoding="utf-8"?>
<calcChain xmlns="http://schemas.openxmlformats.org/spreadsheetml/2006/main">
  <c r="N4" i="1" l="1"/>
  <c r="P24" i="1" l="1"/>
  <c r="N17" i="1" l="1"/>
  <c r="P5" i="1" l="1"/>
  <c r="P18" i="1" l="1"/>
  <c r="P19" i="1"/>
  <c r="P13" i="1"/>
  <c r="P29" i="1"/>
  <c r="P16" i="1" l="1"/>
  <c r="P26" i="1"/>
  <c r="P22" i="1" l="1"/>
  <c r="N11" i="1" l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6" i="1"/>
  <c r="N15" i="1"/>
  <c r="N14" i="1"/>
  <c r="N13" i="1"/>
  <c r="N12" i="1"/>
  <c r="N5" i="1"/>
  <c r="N6" i="1"/>
  <c r="N7" i="1"/>
  <c r="N8" i="1"/>
  <c r="N9" i="1"/>
  <c r="N3" i="1"/>
  <c r="P11" i="1"/>
</calcChain>
</file>

<file path=xl/sharedStrings.xml><?xml version="1.0" encoding="utf-8"?>
<sst xmlns="http://schemas.openxmlformats.org/spreadsheetml/2006/main" count="325" uniqueCount="119">
  <si>
    <t>Kategória</t>
  </si>
  <si>
    <t>Typ zriaďovateľa</t>
  </si>
  <si>
    <t>Kód zriaďovateľa pre financovanie</t>
  </si>
  <si>
    <t>Názov zriaďovateľa</t>
  </si>
  <si>
    <t>Kraj sídla zriaďovateľa</t>
  </si>
  <si>
    <t>IČO právneho subjektu, resp IČO právneho subjektu, do ktorého škola/školské zariadenie patrí</t>
  </si>
  <si>
    <t>Názov právneho subjektu</t>
  </si>
  <si>
    <t>Kraj sídla školy / školského zariadenia</t>
  </si>
  <si>
    <t>Okres sídla školy / školského zariadenia</t>
  </si>
  <si>
    <t>PSČ</t>
  </si>
  <si>
    <t>Názov obce, v ktorej škola / školské zariadenie sídli</t>
  </si>
  <si>
    <t>Ulica</t>
  </si>
  <si>
    <t>ZS</t>
  </si>
  <si>
    <t>O</t>
  </si>
  <si>
    <t>O522325</t>
  </si>
  <si>
    <t>Obec Bežovce</t>
  </si>
  <si>
    <t>KE</t>
  </si>
  <si>
    <t>Základná škola s materskou školou</t>
  </si>
  <si>
    <t>Sobrance</t>
  </si>
  <si>
    <t>072 53</t>
  </si>
  <si>
    <t>Bežovce</t>
  </si>
  <si>
    <t>Bežovce 417</t>
  </si>
  <si>
    <t>O522341</t>
  </si>
  <si>
    <t>Obec Blatné Remety</t>
  </si>
  <si>
    <t>Základná škola</t>
  </si>
  <si>
    <t>072 44</t>
  </si>
  <si>
    <t>Blatné Remety</t>
  </si>
  <si>
    <t>Blatné Remety 98</t>
  </si>
  <si>
    <t>Základná škola s 1.- 4. ročníkom</t>
  </si>
  <si>
    <t>O522660</t>
  </si>
  <si>
    <t>Obec Krčava</t>
  </si>
  <si>
    <t>072 51</t>
  </si>
  <si>
    <t>Krčava</t>
  </si>
  <si>
    <t>Krčava 184</t>
  </si>
  <si>
    <t>O522716</t>
  </si>
  <si>
    <t>Obec Lekárovce</t>
  </si>
  <si>
    <t>072 54</t>
  </si>
  <si>
    <t>Lekárovce</t>
  </si>
  <si>
    <t>Lekárovce 305</t>
  </si>
  <si>
    <t>O522953</t>
  </si>
  <si>
    <t>Obec Porúbka</t>
  </si>
  <si>
    <t>072 61</t>
  </si>
  <si>
    <t>Porúbka</t>
  </si>
  <si>
    <t>Porúbka 20</t>
  </si>
  <si>
    <t>072 41</t>
  </si>
  <si>
    <t>O523089</t>
  </si>
  <si>
    <t>Mesto Sobrance</t>
  </si>
  <si>
    <t>073 01</t>
  </si>
  <si>
    <t>Komenského 6</t>
  </si>
  <si>
    <t>Komenského 12</t>
  </si>
  <si>
    <t>O523224</t>
  </si>
  <si>
    <t>Obec Úbrež</t>
  </si>
  <si>
    <t>072 42</t>
  </si>
  <si>
    <t>Úbrež</t>
  </si>
  <si>
    <t>Úbrež 141</t>
  </si>
  <si>
    <t>O523232</t>
  </si>
  <si>
    <t>Obec Veľké Revištia</t>
  </si>
  <si>
    <t>Základná škola 1.- 4. ročník</t>
  </si>
  <si>
    <t>072 43</t>
  </si>
  <si>
    <t>Veľké Revištia</t>
  </si>
  <si>
    <t>Veľké Revištia 24</t>
  </si>
  <si>
    <t>O523305</t>
  </si>
  <si>
    <t>Obec Vyšná Rybnica</t>
  </si>
  <si>
    <t>Vyšná Rybnica</t>
  </si>
  <si>
    <t>Vyšná Rybnica 138</t>
  </si>
  <si>
    <t>O523330</t>
  </si>
  <si>
    <t>Obec Záhor</t>
  </si>
  <si>
    <t>Záhor</t>
  </si>
  <si>
    <t>Záhor 148</t>
  </si>
  <si>
    <t>Upravený rozpočet 2024 (v €)</t>
  </si>
  <si>
    <t>Bežné výdavky                                       (600)</t>
  </si>
  <si>
    <t>Mzdový normatívny príspevok                    (610+620)</t>
  </si>
  <si>
    <t>Prevádzkový normatívny príspevok          (630+640)</t>
  </si>
  <si>
    <t>Záhor 70</t>
  </si>
  <si>
    <t>Materská škola</t>
  </si>
  <si>
    <t>Veľké Revištia 32</t>
  </si>
  <si>
    <t>Vyšná Rybnica 70</t>
  </si>
  <si>
    <t>MS</t>
  </si>
  <si>
    <t>O523178</t>
  </si>
  <si>
    <t>Obec Tibava</t>
  </si>
  <si>
    <t>Tibava</t>
  </si>
  <si>
    <t>Tibava 33</t>
  </si>
  <si>
    <t>Koromľa</t>
  </si>
  <si>
    <t>O522643</t>
  </si>
  <si>
    <t>072 62</t>
  </si>
  <si>
    <t>Koromľa 164</t>
  </si>
  <si>
    <t>O522554</t>
  </si>
  <si>
    <t>Obec Jenkovce</t>
  </si>
  <si>
    <t>Obec Koromľa</t>
  </si>
  <si>
    <t>072 52</t>
  </si>
  <si>
    <t>Jenkovce</t>
  </si>
  <si>
    <t>Jenkovce 113</t>
  </si>
  <si>
    <t>Úbrež 42</t>
  </si>
  <si>
    <t>Hlivištia</t>
  </si>
  <si>
    <t>O522457</t>
  </si>
  <si>
    <t>Hlivištia 138</t>
  </si>
  <si>
    <t>Obec Podhoroď</t>
  </si>
  <si>
    <t>072 64</t>
  </si>
  <si>
    <t>Podhoroď</t>
  </si>
  <si>
    <t>Podhoroď 107</t>
  </si>
  <si>
    <t>O522929</t>
  </si>
  <si>
    <t>Obec Vyšné Remety</t>
  </si>
  <si>
    <t>Vyšné Remety</t>
  </si>
  <si>
    <t>O523321</t>
  </si>
  <si>
    <t>Vyšné Remety 113</t>
  </si>
  <si>
    <t>Blatné Remety 85</t>
  </si>
  <si>
    <t>Obec Hlivištia</t>
  </si>
  <si>
    <t>Obec Choňkovce</t>
  </si>
  <si>
    <t>Choňkovce</t>
  </si>
  <si>
    <t>O522503</t>
  </si>
  <si>
    <t>Choňkovce 40</t>
  </si>
  <si>
    <t>072 63</t>
  </si>
  <si>
    <t>Zriaďovateľom rozpísaný upravený  rozpočet na rok 2025  v Eurách</t>
  </si>
  <si>
    <t>Gagarinova 916/2A</t>
  </si>
  <si>
    <t>Obec Remetské Hámre</t>
  </si>
  <si>
    <t>Remetské Hámre</t>
  </si>
  <si>
    <t>O523003</t>
  </si>
  <si>
    <t>710026889</t>
  </si>
  <si>
    <t>MŠ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</si>
</sst>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2" fillId="0" borderId="0"/>
    <xf numFmtId="0" fontId="1" fillId="8" borderId="8" applyNumberFormat="0" applyFont="0" applyAlignment="0" applyProtection="0"/>
    <xf numFmtId="0" fontId="21" fillId="0" borderId="0"/>
  </cellStyleXfs>
  <cellXfs count="16">
    <xf numFmtId="0" fontId="0" fillId="0" borderId="0" xfId="0"/>
    <xf numFmtId="1" fontId="20" fillId="34" borderId="14" xfId="47" applyNumberFormat="1" applyFont="1" applyFill="1" applyBorder="1" applyAlignment="1">
      <alignment horizontal="center" vertical="center" textRotation="90" wrapText="1"/>
    </xf>
    <xf numFmtId="3" fontId="23" fillId="33" borderId="15" xfId="41" applyNumberFormat="1" applyFont="1" applyFill="1" applyBorder="1" applyAlignment="1">
      <alignment horizontal="center" vertical="center" wrapText="1"/>
    </xf>
    <xf numFmtId="3" fontId="20" fillId="35" borderId="16" xfId="60" applyNumberFormat="1" applyFont="1" applyFill="1" applyBorder="1" applyAlignment="1">
      <alignment horizontal="center" vertical="center" wrapText="1"/>
    </xf>
    <xf numFmtId="3" fontId="23" fillId="35" borderId="16" xfId="60" applyNumberFormat="1" applyFont="1" applyFill="1" applyBorder="1" applyAlignment="1">
      <alignment horizontal="center" vertical="center" wrapText="1"/>
    </xf>
    <xf numFmtId="0" fontId="24" fillId="0" borderId="10" xfId="47" applyFont="1" applyFill="1" applyBorder="1" applyAlignment="1">
      <alignment horizontal="center" vertical="center"/>
    </xf>
    <xf numFmtId="3" fontId="20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15" fontId="24" fillId="0" borderId="10" xfId="47" applyNumberFormat="1" applyFont="1" applyFill="1" applyBorder="1" applyAlignment="1">
      <alignment horizontal="center" vertical="center"/>
    </xf>
    <xf numFmtId="3" fontId="20" fillId="0" borderId="10" xfId="0" applyNumberFormat="1" applyFont="1" applyFill="1" applyBorder="1" applyAlignment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3" fontId="20" fillId="35" borderId="17" xfId="0" applyNumberFormat="1" applyFont="1" applyFill="1" applyBorder="1" applyAlignment="1">
      <alignment horizontal="center" wrapText="1"/>
    </xf>
    <xf numFmtId="3" fontId="20" fillId="35" borderId="18" xfId="0" applyNumberFormat="1" applyFont="1" applyFill="1" applyBorder="1" applyAlignment="1">
      <alignment horizontal="center" wrapText="1"/>
    </xf>
  </cellXfs>
  <cellStyles count="61">
    <cellStyle name="20 % - zvýraznenie1" xfId="18" builtinId="30" customBuiltin="1"/>
    <cellStyle name="20 % - zvýraznenie2" xfId="22" builtinId="34" customBuiltin="1"/>
    <cellStyle name="20 % - zvýraznenie3" xfId="26" builtinId="38" customBuiltin="1"/>
    <cellStyle name="20 % - zvýraznenie4" xfId="30" builtinId="42" customBuiltin="1"/>
    <cellStyle name="20 % - zvýraznenie5" xfId="34" builtinId="46" customBuiltin="1"/>
    <cellStyle name="20 % - zvýraznenie6" xfId="38" builtinId="50" customBuiltin="1"/>
    <cellStyle name="40 % - zvýraznenie1" xfId="19" builtinId="31" customBuiltin="1"/>
    <cellStyle name="40 % - zvýraznenie2" xfId="23" builtinId="35" customBuiltin="1"/>
    <cellStyle name="40 % - zvýraznenie3" xfId="27" builtinId="39" customBuiltin="1"/>
    <cellStyle name="40 % - zvýraznenie4" xfId="31" builtinId="43" customBuiltin="1"/>
    <cellStyle name="40 % - zvýraznenie5" xfId="35" builtinId="47" customBuiltin="1"/>
    <cellStyle name="40 % - zvýraznenie6" xfId="39" builtinId="51" customBuiltin="1"/>
    <cellStyle name="60 % - zvýraznenie1" xfId="20" builtinId="32" customBuiltin="1"/>
    <cellStyle name="60 % - zvýraznenie2" xfId="24" builtinId="36" customBuiltin="1"/>
    <cellStyle name="60 % - zvýraznenie3" xfId="28" builtinId="40" customBuiltin="1"/>
    <cellStyle name="60 % - zvýraznenie4" xfId="32" builtinId="44" customBuiltin="1"/>
    <cellStyle name="60 % - zvýraznenie5" xfId="36" builtinId="48" customBuiltin="1"/>
    <cellStyle name="60 % - zvýraznenie6" xfId="40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al_2006_vypocet_normativov7" xfId="42"/>
    <cellStyle name="Normálna" xfId="0" builtinId="0"/>
    <cellStyle name="Normálna 2" xfId="43"/>
    <cellStyle name="Normálna 3" xfId="44"/>
    <cellStyle name="Normálna 4" xfId="45"/>
    <cellStyle name="Normálna 4 2" xfId="46"/>
    <cellStyle name="Normálna 5" xfId="47"/>
    <cellStyle name="Normálna 5 2" xfId="48"/>
    <cellStyle name="Normálna 5 3" xfId="49"/>
    <cellStyle name="Normálna 6" xfId="50"/>
    <cellStyle name="Normálna 7" xfId="51"/>
    <cellStyle name="Normálna 8" xfId="41"/>
    <cellStyle name="normálne 2" xfId="52"/>
    <cellStyle name="normálne 2 2" xfId="53"/>
    <cellStyle name="normálne 2 2 2" xfId="54"/>
    <cellStyle name="normálne 3" xfId="55"/>
    <cellStyle name="normálne 4" xfId="56"/>
    <cellStyle name="normálne_2005_vypocet_a_data_V9b" xfId="57"/>
    <cellStyle name="normálne_cirkevné 2007" xfId="60"/>
    <cellStyle name="normální_Návrh rozpisu rozpočtu na rok 2003" xfId="58"/>
    <cellStyle name="Poznámka 2" xfId="59"/>
    <cellStyle name="Prepojená bunka" xfId="12" builtinId="24" customBuiltin="1"/>
    <cellStyle name="Spolu" xfId="16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5" builtinId="53" customBuiltin="1"/>
    <cellStyle name="Zlá" xfId="7" builtinId="27" customBuiltin="1"/>
    <cellStyle name="Zvýraznenie1" xfId="17" builtinId="29" customBuiltin="1"/>
    <cellStyle name="Zvýraznenie2" xfId="21" builtinId="33" customBuiltin="1"/>
    <cellStyle name="Zvýraznenie3" xfId="25" builtinId="37" customBuiltin="1"/>
    <cellStyle name="Zvýraznenie4" xfId="29" builtinId="41" customBuiltin="1"/>
    <cellStyle name="Zvýraznenie5" xfId="33" builtinId="45" customBuiltin="1"/>
    <cellStyle name="Zvýraznenie6" xfId="37" builtinId="49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view="pageBreakPreview" zoomScaleNormal="100" zoomScaleSheetLayoutView="100" workbookViewId="0">
      <pane ySplit="2" topLeftCell="A3" activePane="bottomLeft" state="frozen"/>
      <selection pane="bottomLeft" activeCell="P5" sqref="P5"/>
    </sheetView>
  </sheetViews>
  <sheetFormatPr defaultRowHeight="15" x14ac:dyDescent="0.25"/>
  <cols>
    <col min="1" max="1" width="4.7109375" customWidth="1"/>
    <col min="2" max="2" width="4.5703125" customWidth="1"/>
    <col min="3" max="3" width="9.140625" customWidth="1"/>
    <col min="4" max="4" width="21.28515625" customWidth="1"/>
    <col min="5" max="5" width="5.140625" customWidth="1"/>
    <col min="6" max="6" width="11.7109375" customWidth="1"/>
    <col min="7" max="7" width="35.42578125" customWidth="1"/>
    <col min="8" max="8" width="5.28515625" customWidth="1"/>
    <col min="9" max="9" width="11" customWidth="1"/>
    <col min="10" max="10" width="9.140625" customWidth="1"/>
    <col min="11" max="11" width="16" customWidth="1"/>
    <col min="12" max="12" width="17.5703125" customWidth="1"/>
    <col min="13" max="13" width="15.140625" hidden="1" customWidth="1"/>
    <col min="14" max="14" width="21.42578125" customWidth="1"/>
    <col min="15" max="15" width="20.140625" customWidth="1"/>
    <col min="16" max="16" width="20.42578125" customWidth="1"/>
  </cols>
  <sheetData>
    <row r="1" spans="1:16" ht="15.75" customHeight="1" thickBot="1" x14ac:dyDescent="0.3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  <c r="N1" s="14" t="s">
        <v>112</v>
      </c>
      <c r="O1" s="15"/>
      <c r="P1" s="15"/>
    </row>
    <row r="2" spans="1:16" ht="127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2" t="s">
        <v>69</v>
      </c>
      <c r="N2" s="3" t="s">
        <v>70</v>
      </c>
      <c r="O2" s="4" t="s">
        <v>71</v>
      </c>
      <c r="P2" s="3" t="s">
        <v>72</v>
      </c>
    </row>
    <row r="3" spans="1:16" ht="25.5" customHeight="1" x14ac:dyDescent="0.25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>
        <v>35545569</v>
      </c>
      <c r="G3" s="5" t="s">
        <v>17</v>
      </c>
      <c r="H3" s="5" t="s">
        <v>16</v>
      </c>
      <c r="I3" s="5" t="s">
        <v>18</v>
      </c>
      <c r="J3" s="5" t="s">
        <v>19</v>
      </c>
      <c r="K3" s="5" t="s">
        <v>20</v>
      </c>
      <c r="L3" s="5" t="s">
        <v>21</v>
      </c>
      <c r="M3" s="5"/>
      <c r="N3" s="6">
        <f>O3+P3</f>
        <v>575072</v>
      </c>
      <c r="O3" s="6">
        <v>506850</v>
      </c>
      <c r="P3" s="6">
        <v>68222</v>
      </c>
    </row>
    <row r="4" spans="1:16" ht="25.5" customHeight="1" x14ac:dyDescent="0.25">
      <c r="A4" s="5" t="s">
        <v>118</v>
      </c>
      <c r="B4" s="5" t="s">
        <v>13</v>
      </c>
      <c r="C4" s="5" t="s">
        <v>14</v>
      </c>
      <c r="D4" s="5" t="s">
        <v>15</v>
      </c>
      <c r="E4" s="5" t="s">
        <v>16</v>
      </c>
      <c r="F4" s="5">
        <v>35545569</v>
      </c>
      <c r="G4" s="5" t="s">
        <v>74</v>
      </c>
      <c r="H4" s="5" t="s">
        <v>16</v>
      </c>
      <c r="I4" s="5" t="s">
        <v>18</v>
      </c>
      <c r="J4" s="5" t="s">
        <v>19</v>
      </c>
      <c r="K4" s="5" t="s">
        <v>20</v>
      </c>
      <c r="L4" s="5" t="s">
        <v>21</v>
      </c>
      <c r="M4" s="5"/>
      <c r="N4" s="6">
        <f>O4+P4</f>
        <v>91595</v>
      </c>
      <c r="O4" s="6">
        <v>78224</v>
      </c>
      <c r="P4" s="6">
        <v>13371</v>
      </c>
    </row>
    <row r="5" spans="1:16" ht="25.5" customHeight="1" x14ac:dyDescent="0.25">
      <c r="A5" s="5" t="s">
        <v>12</v>
      </c>
      <c r="B5" s="5" t="s">
        <v>13</v>
      </c>
      <c r="C5" s="5" t="s">
        <v>22</v>
      </c>
      <c r="D5" s="5" t="s">
        <v>23</v>
      </c>
      <c r="E5" s="5" t="s">
        <v>16</v>
      </c>
      <c r="F5" s="5">
        <v>35545577</v>
      </c>
      <c r="G5" s="5" t="s">
        <v>24</v>
      </c>
      <c r="H5" s="5" t="s">
        <v>16</v>
      </c>
      <c r="I5" s="5" t="s">
        <v>18</v>
      </c>
      <c r="J5" s="5" t="s">
        <v>25</v>
      </c>
      <c r="K5" s="5" t="s">
        <v>26</v>
      </c>
      <c r="L5" s="5" t="s">
        <v>27</v>
      </c>
      <c r="M5" s="5"/>
      <c r="N5" s="6">
        <f t="shared" ref="N5:N11" si="0">O5+P5</f>
        <v>515515</v>
      </c>
      <c r="O5" s="6">
        <v>454591</v>
      </c>
      <c r="P5" s="6">
        <f>58722+2202</f>
        <v>60924</v>
      </c>
    </row>
    <row r="6" spans="1:16" ht="25.5" customHeight="1" x14ac:dyDescent="0.25">
      <c r="A6" s="5" t="s">
        <v>77</v>
      </c>
      <c r="B6" s="5" t="s">
        <v>13</v>
      </c>
      <c r="C6" s="5" t="s">
        <v>22</v>
      </c>
      <c r="D6" s="5" t="s">
        <v>23</v>
      </c>
      <c r="E6" s="5" t="s">
        <v>16</v>
      </c>
      <c r="F6" s="5">
        <v>710026242</v>
      </c>
      <c r="G6" s="5" t="s">
        <v>74</v>
      </c>
      <c r="H6" s="5" t="s">
        <v>16</v>
      </c>
      <c r="I6" s="5" t="s">
        <v>18</v>
      </c>
      <c r="J6" s="5" t="s">
        <v>25</v>
      </c>
      <c r="K6" s="5" t="s">
        <v>26</v>
      </c>
      <c r="L6" s="5" t="s">
        <v>105</v>
      </c>
      <c r="M6" s="5"/>
      <c r="N6" s="6">
        <f t="shared" si="0"/>
        <v>61342</v>
      </c>
      <c r="O6" s="6">
        <v>59342</v>
      </c>
      <c r="P6" s="6">
        <v>2000</v>
      </c>
    </row>
    <row r="7" spans="1:16" ht="25.5" customHeight="1" x14ac:dyDescent="0.25">
      <c r="A7" s="5" t="s">
        <v>77</v>
      </c>
      <c r="B7" s="5" t="s">
        <v>13</v>
      </c>
      <c r="C7" s="5" t="s">
        <v>94</v>
      </c>
      <c r="D7" s="5" t="s">
        <v>106</v>
      </c>
      <c r="E7" s="5" t="s">
        <v>16</v>
      </c>
      <c r="F7" s="5">
        <v>710026358</v>
      </c>
      <c r="G7" s="5" t="s">
        <v>74</v>
      </c>
      <c r="H7" s="5" t="s">
        <v>16</v>
      </c>
      <c r="I7" s="5" t="s">
        <v>18</v>
      </c>
      <c r="J7" s="5" t="s">
        <v>47</v>
      </c>
      <c r="K7" s="5" t="s">
        <v>93</v>
      </c>
      <c r="L7" s="5" t="s">
        <v>95</v>
      </c>
      <c r="M7" s="5"/>
      <c r="N7" s="6">
        <f t="shared" si="0"/>
        <v>51450</v>
      </c>
      <c r="O7" s="6">
        <v>43250</v>
      </c>
      <c r="P7" s="6">
        <v>8200</v>
      </c>
    </row>
    <row r="8" spans="1:16" ht="25.5" customHeight="1" x14ac:dyDescent="0.25">
      <c r="A8" s="5" t="s">
        <v>77</v>
      </c>
      <c r="B8" s="5" t="s">
        <v>13</v>
      </c>
      <c r="C8" s="5" t="s">
        <v>109</v>
      </c>
      <c r="D8" s="5" t="s">
        <v>107</v>
      </c>
      <c r="E8" s="5" t="s">
        <v>16</v>
      </c>
      <c r="F8" s="5">
        <v>710026293</v>
      </c>
      <c r="G8" s="5" t="s">
        <v>74</v>
      </c>
      <c r="H8" s="5" t="s">
        <v>16</v>
      </c>
      <c r="I8" s="5" t="s">
        <v>18</v>
      </c>
      <c r="J8" s="5" t="s">
        <v>111</v>
      </c>
      <c r="K8" s="5" t="s">
        <v>108</v>
      </c>
      <c r="L8" s="5" t="s">
        <v>110</v>
      </c>
      <c r="M8" s="5"/>
      <c r="N8" s="6">
        <f t="shared" si="0"/>
        <v>85853</v>
      </c>
      <c r="O8" s="6">
        <v>74739</v>
      </c>
      <c r="P8" s="6">
        <v>11114</v>
      </c>
    </row>
    <row r="9" spans="1:16" ht="25.5" customHeight="1" x14ac:dyDescent="0.25">
      <c r="A9" s="5" t="s">
        <v>77</v>
      </c>
      <c r="B9" s="5" t="s">
        <v>13</v>
      </c>
      <c r="C9" s="5" t="s">
        <v>86</v>
      </c>
      <c r="D9" s="5" t="s">
        <v>87</v>
      </c>
      <c r="E9" s="5" t="s">
        <v>16</v>
      </c>
      <c r="F9" s="5">
        <v>710026390</v>
      </c>
      <c r="G9" s="5" t="s">
        <v>74</v>
      </c>
      <c r="H9" s="5" t="s">
        <v>16</v>
      </c>
      <c r="I9" s="5" t="s">
        <v>18</v>
      </c>
      <c r="J9" s="5" t="s">
        <v>89</v>
      </c>
      <c r="K9" s="5" t="s">
        <v>90</v>
      </c>
      <c r="L9" s="5" t="s">
        <v>91</v>
      </c>
      <c r="M9" s="5"/>
      <c r="N9" s="6">
        <f t="shared" si="0"/>
        <v>75871</v>
      </c>
      <c r="O9" s="6">
        <v>55940</v>
      </c>
      <c r="P9" s="6">
        <v>19931</v>
      </c>
    </row>
    <row r="10" spans="1:16" ht="25.5" customHeight="1" x14ac:dyDescent="0.25">
      <c r="A10" s="5" t="s">
        <v>77</v>
      </c>
      <c r="B10" s="5" t="s">
        <v>13</v>
      </c>
      <c r="C10" s="5" t="s">
        <v>83</v>
      </c>
      <c r="D10" s="5" t="s">
        <v>88</v>
      </c>
      <c r="E10" s="5" t="s">
        <v>16</v>
      </c>
      <c r="F10" s="5">
        <v>710026447</v>
      </c>
      <c r="G10" s="5" t="s">
        <v>74</v>
      </c>
      <c r="H10" s="5" t="s">
        <v>16</v>
      </c>
      <c r="I10" s="5" t="s">
        <v>18</v>
      </c>
      <c r="J10" s="5" t="s">
        <v>84</v>
      </c>
      <c r="K10" s="5" t="s">
        <v>82</v>
      </c>
      <c r="L10" s="5" t="s">
        <v>85</v>
      </c>
      <c r="M10" s="5"/>
      <c r="N10" s="6">
        <v>70960</v>
      </c>
      <c r="O10" s="6">
        <v>70639</v>
      </c>
      <c r="P10" s="6">
        <v>321</v>
      </c>
    </row>
    <row r="11" spans="1:16" ht="25.5" customHeight="1" x14ac:dyDescent="0.25">
      <c r="A11" s="5" t="s">
        <v>12</v>
      </c>
      <c r="B11" s="5" t="s">
        <v>13</v>
      </c>
      <c r="C11" s="5" t="s">
        <v>29</v>
      </c>
      <c r="D11" s="5" t="s">
        <v>30</v>
      </c>
      <c r="E11" s="5" t="s">
        <v>16</v>
      </c>
      <c r="F11" s="5">
        <v>35545585</v>
      </c>
      <c r="G11" s="5" t="s">
        <v>17</v>
      </c>
      <c r="H11" s="5" t="s">
        <v>16</v>
      </c>
      <c r="I11" s="5" t="s">
        <v>18</v>
      </c>
      <c r="J11" s="5" t="s">
        <v>31</v>
      </c>
      <c r="K11" s="5" t="s">
        <v>32</v>
      </c>
      <c r="L11" s="5" t="s">
        <v>33</v>
      </c>
      <c r="M11" s="5"/>
      <c r="N11" s="6">
        <f t="shared" si="0"/>
        <v>625324</v>
      </c>
      <c r="O11" s="6">
        <v>554518</v>
      </c>
      <c r="P11" s="6">
        <f>68106+2700</f>
        <v>70806</v>
      </c>
    </row>
    <row r="12" spans="1:16" ht="25.5" customHeight="1" x14ac:dyDescent="0.25">
      <c r="A12" s="8" t="s">
        <v>12</v>
      </c>
      <c r="B12" s="5" t="s">
        <v>13</v>
      </c>
      <c r="C12" s="5" t="s">
        <v>29</v>
      </c>
      <c r="D12" s="5" t="s">
        <v>30</v>
      </c>
      <c r="E12" s="5" t="s">
        <v>16</v>
      </c>
      <c r="F12" s="5">
        <v>35545585</v>
      </c>
      <c r="G12" s="5" t="s">
        <v>17</v>
      </c>
      <c r="H12" s="5" t="s">
        <v>16</v>
      </c>
      <c r="I12" s="5" t="s">
        <v>18</v>
      </c>
      <c r="J12" s="5" t="s">
        <v>31</v>
      </c>
      <c r="K12" s="5" t="s">
        <v>32</v>
      </c>
      <c r="L12" s="5" t="s">
        <v>33</v>
      </c>
      <c r="M12" s="5"/>
      <c r="N12" s="6">
        <f t="shared" ref="N12:N30" si="1">O12+P12</f>
        <v>135719</v>
      </c>
      <c r="O12" s="6">
        <v>114424</v>
      </c>
      <c r="P12" s="6">
        <v>21295</v>
      </c>
    </row>
    <row r="13" spans="1:16" ht="25.5" customHeight="1" x14ac:dyDescent="0.25">
      <c r="A13" s="5" t="s">
        <v>12</v>
      </c>
      <c r="B13" s="5" t="s">
        <v>13</v>
      </c>
      <c r="C13" s="5" t="s">
        <v>34</v>
      </c>
      <c r="D13" s="5" t="s">
        <v>35</v>
      </c>
      <c r="E13" s="5" t="s">
        <v>16</v>
      </c>
      <c r="F13" s="5">
        <v>710061919</v>
      </c>
      <c r="G13" s="5" t="s">
        <v>28</v>
      </c>
      <c r="H13" s="5" t="s">
        <v>16</v>
      </c>
      <c r="I13" s="5" t="s">
        <v>18</v>
      </c>
      <c r="J13" s="5" t="s">
        <v>36</v>
      </c>
      <c r="K13" s="5" t="s">
        <v>37</v>
      </c>
      <c r="L13" s="5" t="s">
        <v>38</v>
      </c>
      <c r="M13" s="5"/>
      <c r="N13" s="6">
        <f t="shared" si="1"/>
        <v>85270</v>
      </c>
      <c r="O13" s="6">
        <v>77846</v>
      </c>
      <c r="P13" s="6">
        <f>7046+378</f>
        <v>7424</v>
      </c>
    </row>
    <row r="14" spans="1:16" ht="25.5" customHeight="1" x14ac:dyDescent="0.25">
      <c r="A14" s="5" t="s">
        <v>77</v>
      </c>
      <c r="B14" s="5" t="s">
        <v>13</v>
      </c>
      <c r="C14" s="5" t="s">
        <v>34</v>
      </c>
      <c r="D14" s="5" t="s">
        <v>35</v>
      </c>
      <c r="E14" s="5" t="s">
        <v>16</v>
      </c>
      <c r="F14" s="5">
        <v>710026510</v>
      </c>
      <c r="G14" s="5" t="s">
        <v>74</v>
      </c>
      <c r="H14" s="5" t="s">
        <v>16</v>
      </c>
      <c r="I14" s="5" t="s">
        <v>18</v>
      </c>
      <c r="J14" s="5" t="s">
        <v>36</v>
      </c>
      <c r="K14" s="5" t="s">
        <v>37</v>
      </c>
      <c r="L14" s="5" t="s">
        <v>38</v>
      </c>
      <c r="M14" s="5"/>
      <c r="N14" s="6">
        <f t="shared" si="1"/>
        <v>73755</v>
      </c>
      <c r="O14" s="6">
        <v>61455</v>
      </c>
      <c r="P14" s="6">
        <v>12300</v>
      </c>
    </row>
    <row r="15" spans="1:16" ht="25.5" customHeight="1" x14ac:dyDescent="0.25">
      <c r="A15" s="5" t="s">
        <v>77</v>
      </c>
      <c r="B15" s="5" t="s">
        <v>13</v>
      </c>
      <c r="C15" s="5" t="s">
        <v>100</v>
      </c>
      <c r="D15" s="5" t="s">
        <v>96</v>
      </c>
      <c r="E15" s="5" t="s">
        <v>16</v>
      </c>
      <c r="F15" s="5">
        <v>710026811</v>
      </c>
      <c r="G15" s="5" t="s">
        <v>74</v>
      </c>
      <c r="H15" s="5" t="s">
        <v>16</v>
      </c>
      <c r="I15" s="5" t="s">
        <v>18</v>
      </c>
      <c r="J15" s="5" t="s">
        <v>97</v>
      </c>
      <c r="K15" s="5" t="s">
        <v>98</v>
      </c>
      <c r="L15" s="5" t="s">
        <v>99</v>
      </c>
      <c r="M15" s="5"/>
      <c r="N15" s="6">
        <f t="shared" si="1"/>
        <v>67341</v>
      </c>
      <c r="O15" s="6">
        <v>58834</v>
      </c>
      <c r="P15" s="6">
        <v>8507</v>
      </c>
    </row>
    <row r="16" spans="1:16" ht="25.5" customHeight="1" x14ac:dyDescent="0.25">
      <c r="A16" s="5" t="s">
        <v>12</v>
      </c>
      <c r="B16" s="5" t="s">
        <v>13</v>
      </c>
      <c r="C16" s="5" t="s">
        <v>39</v>
      </c>
      <c r="D16" s="5" t="s">
        <v>40</v>
      </c>
      <c r="E16" s="5" t="s">
        <v>16</v>
      </c>
      <c r="F16" s="5">
        <v>35545607</v>
      </c>
      <c r="G16" s="5" t="s">
        <v>17</v>
      </c>
      <c r="H16" s="5" t="s">
        <v>16</v>
      </c>
      <c r="I16" s="5" t="s">
        <v>18</v>
      </c>
      <c r="J16" s="5" t="s">
        <v>41</v>
      </c>
      <c r="K16" s="5" t="s">
        <v>42</v>
      </c>
      <c r="L16" s="5" t="s">
        <v>43</v>
      </c>
      <c r="M16" s="5"/>
      <c r="N16" s="9">
        <f t="shared" si="1"/>
        <v>528907</v>
      </c>
      <c r="O16" s="6">
        <v>465836</v>
      </c>
      <c r="P16" s="6">
        <f>61198+1873</f>
        <v>63071</v>
      </c>
    </row>
    <row r="17" spans="1:16" ht="25.5" customHeight="1" x14ac:dyDescent="0.25">
      <c r="A17" s="5" t="s">
        <v>77</v>
      </c>
      <c r="B17" s="5" t="s">
        <v>13</v>
      </c>
      <c r="C17" s="10" t="s">
        <v>116</v>
      </c>
      <c r="D17" s="5" t="s">
        <v>114</v>
      </c>
      <c r="E17" s="5" t="s">
        <v>16</v>
      </c>
      <c r="F17" s="5" t="s">
        <v>117</v>
      </c>
      <c r="G17" s="5" t="s">
        <v>74</v>
      </c>
      <c r="H17" s="5" t="s">
        <v>16</v>
      </c>
      <c r="I17" s="5" t="s">
        <v>18</v>
      </c>
      <c r="J17" s="5"/>
      <c r="K17" s="5" t="s">
        <v>115</v>
      </c>
      <c r="L17" s="5" t="s">
        <v>115</v>
      </c>
      <c r="M17" s="5"/>
      <c r="N17" s="9">
        <f t="shared" ref="N17" si="2">O17+P17</f>
        <v>67791</v>
      </c>
      <c r="O17" s="6">
        <v>60042</v>
      </c>
      <c r="P17" s="6">
        <v>7749</v>
      </c>
    </row>
    <row r="18" spans="1:16" ht="25.5" customHeight="1" x14ac:dyDescent="0.25">
      <c r="A18" s="5" t="s">
        <v>12</v>
      </c>
      <c r="B18" s="5" t="s">
        <v>13</v>
      </c>
      <c r="C18" s="5" t="s">
        <v>45</v>
      </c>
      <c r="D18" s="5" t="s">
        <v>46</v>
      </c>
      <c r="E18" s="5" t="s">
        <v>16</v>
      </c>
      <c r="F18" s="5">
        <v>35545623</v>
      </c>
      <c r="G18" s="5" t="s">
        <v>24</v>
      </c>
      <c r="H18" s="5" t="s">
        <v>16</v>
      </c>
      <c r="I18" s="5" t="s">
        <v>18</v>
      </c>
      <c r="J18" s="5" t="s">
        <v>47</v>
      </c>
      <c r="K18" s="5" t="s">
        <v>18</v>
      </c>
      <c r="L18" s="5" t="s">
        <v>48</v>
      </c>
      <c r="M18" s="5"/>
      <c r="N18" s="9">
        <f t="shared" si="1"/>
        <v>1309156</v>
      </c>
      <c r="O18" s="6">
        <v>1167481</v>
      </c>
      <c r="P18" s="6">
        <f>141675</f>
        <v>141675</v>
      </c>
    </row>
    <row r="19" spans="1:16" ht="25.5" customHeight="1" x14ac:dyDescent="0.25">
      <c r="A19" s="5" t="s">
        <v>12</v>
      </c>
      <c r="B19" s="5" t="s">
        <v>13</v>
      </c>
      <c r="C19" s="5" t="s">
        <v>45</v>
      </c>
      <c r="D19" s="5" t="s">
        <v>46</v>
      </c>
      <c r="E19" s="5" t="s">
        <v>16</v>
      </c>
      <c r="F19" s="5">
        <v>35545631</v>
      </c>
      <c r="G19" s="5" t="s">
        <v>24</v>
      </c>
      <c r="H19" s="5" t="s">
        <v>16</v>
      </c>
      <c r="I19" s="5" t="s">
        <v>18</v>
      </c>
      <c r="J19" s="5" t="s">
        <v>47</v>
      </c>
      <c r="K19" s="5" t="s">
        <v>18</v>
      </c>
      <c r="L19" s="5" t="s">
        <v>49</v>
      </c>
      <c r="M19" s="5"/>
      <c r="N19" s="9">
        <f t="shared" si="1"/>
        <v>1386311</v>
      </c>
      <c r="O19" s="6">
        <v>1232527</v>
      </c>
      <c r="P19" s="6">
        <f>153784</f>
        <v>153784</v>
      </c>
    </row>
    <row r="20" spans="1:16" ht="25.5" customHeight="1" x14ac:dyDescent="0.25">
      <c r="A20" s="5" t="s">
        <v>77</v>
      </c>
      <c r="B20" s="5" t="s">
        <v>13</v>
      </c>
      <c r="C20" s="5" t="s">
        <v>45</v>
      </c>
      <c r="D20" s="5" t="s">
        <v>46</v>
      </c>
      <c r="E20" s="5" t="s">
        <v>16</v>
      </c>
      <c r="F20" s="5">
        <v>42325471</v>
      </c>
      <c r="G20" s="5" t="s">
        <v>74</v>
      </c>
      <c r="H20" s="5" t="s">
        <v>16</v>
      </c>
      <c r="I20" s="5" t="s">
        <v>18</v>
      </c>
      <c r="J20" s="5" t="s">
        <v>47</v>
      </c>
      <c r="K20" s="5" t="s">
        <v>18</v>
      </c>
      <c r="L20" s="5" t="s">
        <v>113</v>
      </c>
      <c r="M20" s="5"/>
      <c r="N20" s="6">
        <f t="shared" si="1"/>
        <v>607440</v>
      </c>
      <c r="O20" s="6">
        <v>526671</v>
      </c>
      <c r="P20" s="6">
        <v>80769</v>
      </c>
    </row>
    <row r="21" spans="1:16" ht="25.5" customHeight="1" x14ac:dyDescent="0.25">
      <c r="A21" s="5" t="s">
        <v>77</v>
      </c>
      <c r="B21" s="5" t="s">
        <v>13</v>
      </c>
      <c r="C21" s="7" t="s">
        <v>78</v>
      </c>
      <c r="D21" s="5" t="s">
        <v>79</v>
      </c>
      <c r="E21" s="5" t="s">
        <v>16</v>
      </c>
      <c r="F21" s="5">
        <v>710027036</v>
      </c>
      <c r="G21" s="5" t="s">
        <v>74</v>
      </c>
      <c r="H21" s="5" t="s">
        <v>16</v>
      </c>
      <c r="I21" s="5" t="s">
        <v>18</v>
      </c>
      <c r="J21" s="5" t="s">
        <v>47</v>
      </c>
      <c r="K21" s="5" t="s">
        <v>80</v>
      </c>
      <c r="L21" s="5" t="s">
        <v>81</v>
      </c>
      <c r="M21" s="5"/>
      <c r="N21" s="6">
        <f t="shared" si="1"/>
        <v>94541</v>
      </c>
      <c r="O21" s="6">
        <v>80360</v>
      </c>
      <c r="P21" s="6">
        <v>14181</v>
      </c>
    </row>
    <row r="22" spans="1:16" ht="25.5" customHeight="1" x14ac:dyDescent="0.25">
      <c r="A22" s="5" t="s">
        <v>12</v>
      </c>
      <c r="B22" s="5" t="s">
        <v>13</v>
      </c>
      <c r="C22" s="5" t="s">
        <v>50</v>
      </c>
      <c r="D22" s="5" t="s">
        <v>51</v>
      </c>
      <c r="E22" s="5" t="s">
        <v>16</v>
      </c>
      <c r="F22" s="5">
        <v>35545640</v>
      </c>
      <c r="G22" s="5" t="s">
        <v>17</v>
      </c>
      <c r="H22" s="5" t="s">
        <v>16</v>
      </c>
      <c r="I22" s="5" t="s">
        <v>18</v>
      </c>
      <c r="J22" s="5" t="s">
        <v>52</v>
      </c>
      <c r="K22" s="5" t="s">
        <v>53</v>
      </c>
      <c r="L22" s="5" t="s">
        <v>54</v>
      </c>
      <c r="M22" s="5"/>
      <c r="N22" s="6">
        <f t="shared" si="1"/>
        <v>753012</v>
      </c>
      <c r="O22" s="6">
        <v>666200</v>
      </c>
      <c r="P22" s="6">
        <f>83687+3125</f>
        <v>86812</v>
      </c>
    </row>
    <row r="23" spans="1:16" ht="25.5" customHeight="1" x14ac:dyDescent="0.25">
      <c r="A23" s="5" t="s">
        <v>77</v>
      </c>
      <c r="B23" s="5" t="s">
        <v>13</v>
      </c>
      <c r="C23" s="5" t="s">
        <v>50</v>
      </c>
      <c r="D23" s="5" t="s">
        <v>51</v>
      </c>
      <c r="E23" s="5" t="s">
        <v>16</v>
      </c>
      <c r="F23" s="5">
        <v>35545640</v>
      </c>
      <c r="G23" s="5" t="s">
        <v>74</v>
      </c>
      <c r="H23" s="5" t="s">
        <v>16</v>
      </c>
      <c r="I23" s="5" t="s">
        <v>18</v>
      </c>
      <c r="J23" s="5" t="s">
        <v>52</v>
      </c>
      <c r="K23" s="5" t="s">
        <v>53</v>
      </c>
      <c r="L23" s="5" t="s">
        <v>92</v>
      </c>
      <c r="M23" s="5"/>
      <c r="N23" s="6">
        <f t="shared" si="1"/>
        <v>89392</v>
      </c>
      <c r="O23" s="6">
        <v>76010</v>
      </c>
      <c r="P23" s="6">
        <v>13382</v>
      </c>
    </row>
    <row r="24" spans="1:16" ht="25.5" customHeight="1" x14ac:dyDescent="0.25">
      <c r="A24" s="5" t="s">
        <v>12</v>
      </c>
      <c r="B24" s="5" t="s">
        <v>13</v>
      </c>
      <c r="C24" s="5" t="s">
        <v>55</v>
      </c>
      <c r="D24" s="5" t="s">
        <v>56</v>
      </c>
      <c r="E24" s="5" t="s">
        <v>16</v>
      </c>
      <c r="F24" s="5">
        <v>710062036</v>
      </c>
      <c r="G24" s="5" t="s">
        <v>57</v>
      </c>
      <c r="H24" s="5" t="s">
        <v>16</v>
      </c>
      <c r="I24" s="5" t="s">
        <v>18</v>
      </c>
      <c r="J24" s="5" t="s">
        <v>58</v>
      </c>
      <c r="K24" s="5" t="s">
        <v>59</v>
      </c>
      <c r="L24" s="5" t="s">
        <v>60</v>
      </c>
      <c r="M24" s="5"/>
      <c r="N24" s="6">
        <f t="shared" si="1"/>
        <v>86535</v>
      </c>
      <c r="O24" s="6">
        <v>64588</v>
      </c>
      <c r="P24" s="6">
        <f>21500+447</f>
        <v>21947</v>
      </c>
    </row>
    <row r="25" spans="1:16" ht="25.5" customHeight="1" x14ac:dyDescent="0.25">
      <c r="A25" s="5" t="s">
        <v>77</v>
      </c>
      <c r="B25" s="5" t="s">
        <v>13</v>
      </c>
      <c r="C25" s="5" t="s">
        <v>55</v>
      </c>
      <c r="D25" s="5" t="s">
        <v>56</v>
      </c>
      <c r="E25" s="5" t="s">
        <v>16</v>
      </c>
      <c r="F25" s="5">
        <v>710027087</v>
      </c>
      <c r="G25" s="5" t="s">
        <v>74</v>
      </c>
      <c r="H25" s="5" t="s">
        <v>16</v>
      </c>
      <c r="I25" s="5" t="s">
        <v>18</v>
      </c>
      <c r="J25" s="5" t="s">
        <v>58</v>
      </c>
      <c r="K25" s="5" t="s">
        <v>59</v>
      </c>
      <c r="L25" s="5" t="s">
        <v>75</v>
      </c>
      <c r="M25" s="5"/>
      <c r="N25" s="6">
        <f t="shared" si="1"/>
        <v>89385</v>
      </c>
      <c r="O25" s="6">
        <v>79270</v>
      </c>
      <c r="P25" s="6">
        <v>10115</v>
      </c>
    </row>
    <row r="26" spans="1:16" ht="25.5" customHeight="1" x14ac:dyDescent="0.25">
      <c r="A26" s="5" t="s">
        <v>12</v>
      </c>
      <c r="B26" s="5" t="s">
        <v>13</v>
      </c>
      <c r="C26" s="5" t="s">
        <v>61</v>
      </c>
      <c r="D26" s="5" t="s">
        <v>62</v>
      </c>
      <c r="E26" s="5" t="s">
        <v>16</v>
      </c>
      <c r="F26" s="5">
        <v>710062052</v>
      </c>
      <c r="G26" s="5" t="s">
        <v>28</v>
      </c>
      <c r="H26" s="5" t="s">
        <v>16</v>
      </c>
      <c r="I26" s="5" t="s">
        <v>18</v>
      </c>
      <c r="J26" s="5" t="s">
        <v>44</v>
      </c>
      <c r="K26" s="5" t="s">
        <v>63</v>
      </c>
      <c r="L26" s="5" t="s">
        <v>64</v>
      </c>
      <c r="M26" s="5"/>
      <c r="N26" s="6">
        <f t="shared" si="1"/>
        <v>122677</v>
      </c>
      <c r="O26" s="6">
        <v>111408</v>
      </c>
      <c r="P26" s="6">
        <f>10746+523</f>
        <v>11269</v>
      </c>
    </row>
    <row r="27" spans="1:16" ht="25.5" customHeight="1" x14ac:dyDescent="0.25">
      <c r="A27" s="5" t="s">
        <v>77</v>
      </c>
      <c r="B27" s="5" t="s">
        <v>13</v>
      </c>
      <c r="C27" s="5" t="s">
        <v>61</v>
      </c>
      <c r="D27" s="5" t="s">
        <v>62</v>
      </c>
      <c r="E27" s="5" t="s">
        <v>16</v>
      </c>
      <c r="F27" s="5">
        <v>710027117</v>
      </c>
      <c r="G27" s="5" t="s">
        <v>74</v>
      </c>
      <c r="H27" s="5" t="s">
        <v>16</v>
      </c>
      <c r="I27" s="5" t="s">
        <v>18</v>
      </c>
      <c r="J27" s="5" t="s">
        <v>44</v>
      </c>
      <c r="K27" s="5" t="s">
        <v>63</v>
      </c>
      <c r="L27" s="5" t="s">
        <v>76</v>
      </c>
      <c r="M27" s="5"/>
      <c r="N27" s="6">
        <f t="shared" si="1"/>
        <v>74262</v>
      </c>
      <c r="O27" s="6">
        <v>65421</v>
      </c>
      <c r="P27" s="6">
        <v>8841</v>
      </c>
    </row>
    <row r="28" spans="1:16" ht="25.5" customHeight="1" x14ac:dyDescent="0.25">
      <c r="A28" s="5" t="s">
        <v>77</v>
      </c>
      <c r="B28" s="5" t="s">
        <v>13</v>
      </c>
      <c r="C28" s="5" t="s">
        <v>103</v>
      </c>
      <c r="D28" s="5" t="s">
        <v>101</v>
      </c>
      <c r="E28" s="5" t="s">
        <v>16</v>
      </c>
      <c r="F28" s="5">
        <v>710027125</v>
      </c>
      <c r="G28" s="5" t="s">
        <v>74</v>
      </c>
      <c r="H28" s="5" t="s">
        <v>16</v>
      </c>
      <c r="I28" s="5" t="s">
        <v>18</v>
      </c>
      <c r="J28" s="5" t="s">
        <v>44</v>
      </c>
      <c r="K28" s="5" t="s">
        <v>102</v>
      </c>
      <c r="L28" s="5" t="s">
        <v>104</v>
      </c>
      <c r="M28" s="5"/>
      <c r="N28" s="6">
        <f t="shared" si="1"/>
        <v>66861</v>
      </c>
      <c r="O28" s="6">
        <v>56852</v>
      </c>
      <c r="P28" s="6">
        <v>10009</v>
      </c>
    </row>
    <row r="29" spans="1:16" ht="25.5" customHeight="1" x14ac:dyDescent="0.25">
      <c r="A29" s="5" t="s">
        <v>12</v>
      </c>
      <c r="B29" s="5" t="s">
        <v>13</v>
      </c>
      <c r="C29" s="5" t="s">
        <v>65</v>
      </c>
      <c r="D29" s="5" t="s">
        <v>66</v>
      </c>
      <c r="E29" s="5" t="s">
        <v>16</v>
      </c>
      <c r="F29" s="5">
        <v>710062079</v>
      </c>
      <c r="G29" s="5" t="s">
        <v>24</v>
      </c>
      <c r="H29" s="5" t="s">
        <v>16</v>
      </c>
      <c r="I29" s="5" t="s">
        <v>18</v>
      </c>
      <c r="J29" s="5" t="s">
        <v>19</v>
      </c>
      <c r="K29" s="5" t="s">
        <v>67</v>
      </c>
      <c r="L29" s="5" t="s">
        <v>68</v>
      </c>
      <c r="M29" s="5"/>
      <c r="N29" s="6">
        <f t="shared" si="1"/>
        <v>54747</v>
      </c>
      <c r="O29" s="6">
        <v>53257</v>
      </c>
      <c r="P29" s="6">
        <f>1316+174</f>
        <v>1490</v>
      </c>
    </row>
    <row r="30" spans="1:16" ht="23.25" customHeight="1" x14ac:dyDescent="0.25">
      <c r="A30" s="5" t="s">
        <v>77</v>
      </c>
      <c r="B30" s="5" t="s">
        <v>13</v>
      </c>
      <c r="C30" s="5" t="s">
        <v>65</v>
      </c>
      <c r="D30" s="5" t="s">
        <v>66</v>
      </c>
      <c r="E30" s="5" t="s">
        <v>16</v>
      </c>
      <c r="F30" s="5">
        <v>710027141</v>
      </c>
      <c r="G30" s="5" t="s">
        <v>74</v>
      </c>
      <c r="H30" s="5" t="s">
        <v>16</v>
      </c>
      <c r="I30" s="5" t="s">
        <v>18</v>
      </c>
      <c r="J30" s="5" t="s">
        <v>19</v>
      </c>
      <c r="K30" s="5" t="s">
        <v>67</v>
      </c>
      <c r="L30" s="5" t="s">
        <v>73</v>
      </c>
      <c r="N30" s="6">
        <f t="shared" si="1"/>
        <v>50430</v>
      </c>
      <c r="O30" s="6">
        <v>35900</v>
      </c>
      <c r="P30" s="6">
        <v>14530</v>
      </c>
    </row>
  </sheetData>
  <autoFilter ref="A2:M29"/>
  <mergeCells count="2">
    <mergeCell ref="A1:M1"/>
    <mergeCell ref="N1:P1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Sobrance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Ivana Iliašová</cp:lastModifiedBy>
  <cp:lastPrinted>2025-02-28T08:24:56Z</cp:lastPrinted>
  <dcterms:created xsi:type="dcterms:W3CDTF">2015-03-16T12:56:04Z</dcterms:created>
  <dcterms:modified xsi:type="dcterms:W3CDTF">2025-12-08T13:38:13Z</dcterms:modified>
</cp:coreProperties>
</file>